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Тарифы 2014" sheetId="1" r:id="rId1"/>
  </sheets>
  <definedNames>
    <definedName name="_xlnm.Print_Area" localSheetId="0">'Тарифы 2014'!$A$1:$G$32</definedName>
  </definedNames>
  <calcPr fullCalcOnLoad="1"/>
</workbook>
</file>

<file path=xl/sharedStrings.xml><?xml version="1.0" encoding="utf-8"?>
<sst xmlns="http://schemas.openxmlformats.org/spreadsheetml/2006/main" count="65" uniqueCount="45">
  <si>
    <t>Штатная численность</t>
  </si>
  <si>
    <t>Грузовые автомобили (пост.)</t>
  </si>
  <si>
    <t>Грузовые автомобили (разов.)</t>
  </si>
  <si>
    <t>Легковые автомобили (пост.)</t>
  </si>
  <si>
    <t>Легковые автомобили (разов.)</t>
  </si>
  <si>
    <t>Оформление разов.пропуска</t>
  </si>
  <si>
    <t>Оформление постоян.пропуска</t>
  </si>
  <si>
    <t>Ед. изм.</t>
  </si>
  <si>
    <t>Итого стоимость 1 куб.м. канализации</t>
  </si>
  <si>
    <t>Наименование тарифа</t>
  </si>
  <si>
    <t>руб./куб.м.</t>
  </si>
  <si>
    <t>(без учета НДС)</t>
  </si>
  <si>
    <t>руб./чел./мес.</t>
  </si>
  <si>
    <t>руб./1 ед./мес.</t>
  </si>
  <si>
    <t>Тариф на передачу поверхностных (ливневых) стоков, руб./куб.м.</t>
  </si>
  <si>
    <t>Тарифы</t>
  </si>
  <si>
    <t>Примечание</t>
  </si>
  <si>
    <t xml:space="preserve">             Канализация</t>
  </si>
  <si>
    <t xml:space="preserve">            Ливневые стоки</t>
  </si>
  <si>
    <t xml:space="preserve">           Пропускной режим</t>
  </si>
  <si>
    <t xml:space="preserve">             Питьевая вода     (МУП "Водоканал")</t>
  </si>
  <si>
    <t xml:space="preserve">             Питьевая вода     (ООО "Химград")</t>
  </si>
  <si>
    <t>Тариф на питьевую воду</t>
  </si>
  <si>
    <t>Приложение 1</t>
  </si>
  <si>
    <t xml:space="preserve">             Техническая вода     (ОАО "ТГК-16") </t>
  </si>
  <si>
    <t>с 1 января 
2013 года</t>
  </si>
  <si>
    <t>Темп роста, 
в %</t>
  </si>
  <si>
    <t>Тариф на водоотведение 
(МУП "Водоканал")</t>
  </si>
  <si>
    <t>Тариф на транспортировку стоков 
(ООО "Химград")</t>
  </si>
  <si>
    <t>Постановление Государственного комитета Республики Татарстан по тарифам от 30.11.2012. № 10-34/жкх, решение Казанской городской Думы от 19.04.2012. № 26-13.</t>
  </si>
  <si>
    <t xml:space="preserve">Разовая ночная парковка легкового автомобиля в местах общего пользования </t>
  </si>
  <si>
    <t>руб./1 ед.</t>
  </si>
  <si>
    <t xml:space="preserve">Разовая ночная парковка грузового автомобиля в местах общего пользования </t>
  </si>
  <si>
    <t>Штраф за потерю пропуска</t>
  </si>
  <si>
    <r>
      <t xml:space="preserve">3,57  
</t>
    </r>
    <r>
      <rPr>
        <sz val="10"/>
        <rFont val="Times New Roman"/>
        <family val="1"/>
      </rPr>
      <t>по 05.06.2013.</t>
    </r>
  </si>
  <si>
    <t>Установленные тарифы  на территории  Технополиса «Химград» на 2014 год</t>
  </si>
  <si>
    <t>Постановление Государственного комитета Республики Татарстан по тарифам от 20.12.2013. № 10-62/кс.</t>
  </si>
  <si>
    <t xml:space="preserve">Тариф на техническую воду 
</t>
  </si>
  <si>
    <t>с 1 января 2014 года                по 30 июня 2014г..</t>
  </si>
  <si>
    <t xml:space="preserve">Постановление Государственного комитета Республики Татарстан по тарифам от 18.12.13. №10-60/кс </t>
  </si>
  <si>
    <t>Согласно индивидуальному расчёту на каждого резидента.</t>
  </si>
  <si>
    <t>с 1 июля 2014 года     по 31 декабря 2014г.</t>
  </si>
  <si>
    <t>Постановление Государственного комитета Республики Татарстан по тарифам от 18.12.13. № 10-60/кс.</t>
  </si>
  <si>
    <t>Для резидентов ,у которых новые договора не заключены</t>
  </si>
  <si>
    <t>Приказ ООО "Тасма-Фонд-Сервис" от 01.03.2007. № 22.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</si>
</sst>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"/>
    <numFmt numFmtId="173" formatCode="0.0000"/>
    <numFmt numFmtId="174" formatCode="0.000"/>
    <numFmt numFmtId="175" formatCode="0.0"/>
    <numFmt numFmtId="176" formatCode="#,##0.0"/>
    <numFmt numFmtId="177" formatCode="0.00000000"/>
    <numFmt numFmtId="178" formatCode="0.000000000"/>
    <numFmt numFmtId="179" formatCode="0.0000000"/>
    <numFmt numFmtId="180" formatCode="0.000000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* #,##0_-;\-* #,##0_-;_-* &quot;-&quot;_-;_-@_-"/>
    <numFmt numFmtId="187" formatCode="_-&quot;€&quot;* #,##0.00_-;\-&quot;€&quot;* #,##0.00_-;_-&quot;€&quot;* &quot;-&quot;??_-;_-@_-"/>
    <numFmt numFmtId="188" formatCode="_-* #,##0.00_-;\-* #,##0.00_-;_-* &quot;-&quot;??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.000"/>
    <numFmt numFmtId="198" formatCode="#,##0.0000"/>
    <numFmt numFmtId="199" formatCode="#,##0.00000"/>
    <numFmt numFmtId="200" formatCode="#,##0.000000"/>
    <numFmt numFmtId="201" formatCode="0.0%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19]d\ mmmm\ yyyy\ &quot;г.&quot;"/>
    <numFmt numFmtId="207" formatCode="000000"/>
    <numFmt numFmtId="208" formatCode="#,##0_ ;[Red]\-#,##0\ "/>
    <numFmt numFmtId="209" formatCode="#,##0.0_ ;[Red]\-#,##0.0\ "/>
    <numFmt numFmtId="210" formatCode="_-* #,##0.0_р_._-;\-* #,##0.0_р_._-;_-* &quot;-&quot;??_р_._-;_-@_-"/>
    <numFmt numFmtId="211" formatCode="_-* #,##0_р_._-;\-* #,##0_р_._-;_-* &quot;-&quot;??_р_._-;_-@_-"/>
    <numFmt numFmtId="212" formatCode="_-* #,##0.0_р_._-;\-* #,##0.0_р_._-;_-* &quot;-&quot;?_р_._-;_-@_-"/>
    <numFmt numFmtId="213" formatCode="_(* #,##0.000_);_(* \(#,##0.000\);_(* &quot;-&quot;??_);_(@_)"/>
    <numFmt numFmtId="214" formatCode="_(* #,##0.0000_);_(* \(#,##0.0000\);_(* &quot;-&quot;??_);_(@_)"/>
    <numFmt numFmtId="215" formatCode="_(* #,##0.0_);_(* \(#,##0.0\);_(* &quot;-&quot;??_);_(@_)"/>
    <numFmt numFmtId="216" formatCode="_(* #,##0_);_(* \(#,##0\);_(* &quot;-&quot;??_);_(@_)"/>
    <numFmt numFmtId="217" formatCode="#,##0.00;[Red]\-#,##0.00"/>
    <numFmt numFmtId="218" formatCode="0.00;[Red]\-0.00"/>
    <numFmt numFmtId="219" formatCode="#,##0.00_р_."/>
    <numFmt numFmtId="220" formatCode="#,##0.0_р_."/>
    <numFmt numFmtId="221" formatCode="#,##0_р_."/>
  </numFmts>
  <fonts count="42">
    <font>
      <sz val="10"/>
      <name val="Arial Cyr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53" applyFont="1">
      <alignment/>
      <protection/>
    </xf>
    <xf numFmtId="0" fontId="5" fillId="0" borderId="0" xfId="53" applyFont="1" applyAlignment="1">
      <alignment horizontal="left"/>
      <protection/>
    </xf>
    <xf numFmtId="0" fontId="4" fillId="0" borderId="0" xfId="53" applyFont="1" applyBorder="1" applyAlignment="1">
      <alignment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vertical="top" wrapText="1"/>
      <protection/>
    </xf>
    <xf numFmtId="0" fontId="4" fillId="0" borderId="0" xfId="53" applyFont="1" applyAlignment="1">
      <alignment horizontal="right" vertical="top"/>
      <protection/>
    </xf>
    <xf numFmtId="0" fontId="5" fillId="0" borderId="0" xfId="53" applyFont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2" fontId="5" fillId="0" borderId="11" xfId="53" applyNumberFormat="1" applyFont="1" applyFill="1" applyBorder="1" applyAlignment="1">
      <alignment horizontal="center" vertical="center"/>
      <protection/>
    </xf>
    <xf numFmtId="2" fontId="5" fillId="0" borderId="11" xfId="53" applyNumberFormat="1" applyFont="1" applyFill="1" applyBorder="1" applyAlignment="1">
      <alignment horizontal="center" vertical="center" wrapText="1"/>
      <protection/>
    </xf>
    <xf numFmtId="175" fontId="6" fillId="0" borderId="11" xfId="53" applyNumberFormat="1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left" vertical="top" wrapText="1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7" fillId="0" borderId="11" xfId="53" applyFont="1" applyFill="1" applyBorder="1" applyAlignment="1">
      <alignment horizontal="right" vertical="center" wrapText="1"/>
      <protection/>
    </xf>
    <xf numFmtId="2" fontId="7" fillId="0" borderId="11" xfId="53" applyNumberFormat="1" applyFont="1" applyFill="1" applyBorder="1" applyAlignment="1">
      <alignment horizontal="center" vertical="center"/>
      <protection/>
    </xf>
    <xf numFmtId="2" fontId="7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vertical="top" wrapText="1"/>
      <protection/>
    </xf>
    <xf numFmtId="0" fontId="4" fillId="0" borderId="11" xfId="53" applyFont="1" applyFill="1" applyBorder="1" applyAlignment="1">
      <alignment/>
      <protection/>
    </xf>
    <xf numFmtId="0" fontId="4" fillId="0" borderId="11" xfId="53" applyFont="1" applyFill="1" applyBorder="1" applyAlignment="1">
      <alignment horizontal="center"/>
      <protection/>
    </xf>
    <xf numFmtId="175" fontId="4" fillId="0" borderId="11" xfId="53" applyNumberFormat="1" applyFont="1" applyFill="1" applyBorder="1" applyAlignment="1">
      <alignment horizontal="center"/>
      <protection/>
    </xf>
    <xf numFmtId="2" fontId="4" fillId="0" borderId="11" xfId="53" applyNumberFormat="1" applyFont="1" applyFill="1" applyBorder="1" applyAlignment="1">
      <alignment horizontal="center"/>
      <protection/>
    </xf>
    <xf numFmtId="0" fontId="4" fillId="0" borderId="11" xfId="53" applyFont="1" applyFill="1" applyBorder="1" applyAlignment="1">
      <alignment wrapText="1"/>
      <protection/>
    </xf>
    <xf numFmtId="0" fontId="4" fillId="0" borderId="11" xfId="53" applyFont="1" applyFill="1" applyBorder="1" applyAlignment="1">
      <alignment horizontal="center" vertical="center"/>
      <protection/>
    </xf>
    <xf numFmtId="175" fontId="4" fillId="0" borderId="11" xfId="53" applyNumberFormat="1" applyFont="1" applyFill="1" applyBorder="1" applyAlignment="1">
      <alignment horizontal="center" vertical="center"/>
      <protection/>
    </xf>
    <xf numFmtId="2" fontId="4" fillId="0" borderId="11" xfId="53" applyNumberFormat="1" applyFont="1" applyFill="1" applyBorder="1" applyAlignment="1">
      <alignment horizontal="center" vertical="center"/>
      <protection/>
    </xf>
    <xf numFmtId="0" fontId="4" fillId="0" borderId="11" xfId="53" applyFont="1" applyFill="1" applyBorder="1">
      <alignment/>
      <protection/>
    </xf>
    <xf numFmtId="0" fontId="4" fillId="0" borderId="0" xfId="53" applyFont="1" applyFill="1">
      <alignment/>
      <protection/>
    </xf>
    <xf numFmtId="0" fontId="3" fillId="0" borderId="11" xfId="53" applyFont="1" applyBorder="1" applyAlignment="1">
      <alignment horizontal="left" vertical="top" wrapText="1"/>
      <protection/>
    </xf>
    <xf numFmtId="2" fontId="7" fillId="0" borderId="11" xfId="53" applyNumberFormat="1" applyFont="1" applyFill="1" applyBorder="1" applyAlignment="1">
      <alignment horizontal="left" vertical="center" wrapText="1"/>
      <protection/>
    </xf>
    <xf numFmtId="0" fontId="7" fillId="0" borderId="11" xfId="53" applyFont="1" applyFill="1" applyBorder="1" applyAlignment="1">
      <alignment horizontal="left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top" wrapText="1"/>
      <protection/>
    </xf>
    <xf numFmtId="0" fontId="5" fillId="0" borderId="0" xfId="53" applyFont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/>
      <protection/>
    </xf>
    <xf numFmtId="0" fontId="6" fillId="0" borderId="15" xfId="53" applyFont="1" applyBorder="1" applyAlignment="1">
      <alignment horizontal="center" vertical="top" wrapText="1"/>
      <protection/>
    </xf>
    <xf numFmtId="0" fontId="6" fillId="0" borderId="10" xfId="53" applyFont="1" applyBorder="1" applyAlignment="1">
      <alignment horizontal="center" vertical="top" wrapText="1"/>
      <protection/>
    </xf>
    <xf numFmtId="0" fontId="4" fillId="0" borderId="12" xfId="53" applyFont="1" applyBorder="1" applyAlignment="1">
      <alignment horizontal="center"/>
      <protection/>
    </xf>
    <xf numFmtId="0" fontId="4" fillId="0" borderId="13" xfId="53" applyFont="1" applyBorder="1" applyAlignment="1">
      <alignment horizontal="center"/>
      <protection/>
    </xf>
    <xf numFmtId="0" fontId="4" fillId="0" borderId="14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становления на 2010 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SheetLayoutView="115" zoomScalePageLayoutView="0" workbookViewId="0" topLeftCell="A1">
      <selection activeCell="A42" sqref="A42"/>
    </sheetView>
  </sheetViews>
  <sheetFormatPr defaultColWidth="9.00390625" defaultRowHeight="12.75"/>
  <cols>
    <col min="1" max="1" width="47.125" style="1" customWidth="1"/>
    <col min="2" max="2" width="15.75390625" style="1" customWidth="1"/>
    <col min="3" max="3" width="24.00390625" style="1" hidden="1" customWidth="1"/>
    <col min="4" max="4" width="19.875" style="1" customWidth="1"/>
    <col min="5" max="5" width="18.375" style="1" customWidth="1"/>
    <col min="6" max="6" width="11.25390625" style="1" hidden="1" customWidth="1"/>
    <col min="7" max="7" width="32.75390625" style="1" customWidth="1"/>
    <col min="8" max="9" width="9.125" style="1" customWidth="1"/>
    <col min="10" max="10" width="27.125" style="1" customWidth="1"/>
    <col min="11" max="16384" width="9.125" style="1" customWidth="1"/>
  </cols>
  <sheetData>
    <row r="1" ht="32.25" customHeight="1">
      <c r="G1" s="6" t="s">
        <v>23</v>
      </c>
    </row>
    <row r="2" spans="1:7" ht="42.75" customHeight="1">
      <c r="A2" s="37" t="s">
        <v>35</v>
      </c>
      <c r="B2" s="37"/>
      <c r="C2" s="37"/>
      <c r="D2" s="37"/>
      <c r="E2" s="37"/>
      <c r="F2" s="37"/>
      <c r="G2" s="37"/>
    </row>
    <row r="3" spans="1:9" ht="18.75" customHeight="1">
      <c r="A3" s="7"/>
      <c r="B3" s="7"/>
      <c r="C3" s="7"/>
      <c r="G3" s="2" t="s">
        <v>11</v>
      </c>
      <c r="H3" s="3"/>
      <c r="I3" s="3"/>
    </row>
    <row r="4" spans="1:7" ht="21.75" customHeight="1">
      <c r="A4" s="38" t="s">
        <v>9</v>
      </c>
      <c r="B4" s="38" t="s">
        <v>7</v>
      </c>
      <c r="C4" s="43" t="s">
        <v>15</v>
      </c>
      <c r="D4" s="44"/>
      <c r="E4" s="45"/>
      <c r="F4" s="41" t="s">
        <v>26</v>
      </c>
      <c r="G4" s="40" t="s">
        <v>16</v>
      </c>
    </row>
    <row r="5" spans="1:7" ht="39" customHeight="1">
      <c r="A5" s="39"/>
      <c r="B5" s="39"/>
      <c r="C5" s="4" t="s">
        <v>25</v>
      </c>
      <c r="D5" s="4" t="s">
        <v>38</v>
      </c>
      <c r="E5" s="4" t="s">
        <v>41</v>
      </c>
      <c r="F5" s="42"/>
      <c r="G5" s="40"/>
    </row>
    <row r="6" spans="1:7" ht="27" customHeight="1">
      <c r="A6" s="33" t="s">
        <v>24</v>
      </c>
      <c r="B6" s="34"/>
      <c r="C6" s="34"/>
      <c r="D6" s="34"/>
      <c r="E6" s="34"/>
      <c r="F6" s="34"/>
      <c r="G6" s="35"/>
    </row>
    <row r="7" spans="1:7" ht="48.75" customHeight="1">
      <c r="A7" s="8" t="s">
        <v>37</v>
      </c>
      <c r="B7" s="9" t="s">
        <v>10</v>
      </c>
      <c r="C7" s="10" t="s">
        <v>34</v>
      </c>
      <c r="D7" s="10">
        <v>3.57</v>
      </c>
      <c r="E7" s="10">
        <v>4.06</v>
      </c>
      <c r="F7" s="11"/>
      <c r="G7" s="14" t="s">
        <v>36</v>
      </c>
    </row>
    <row r="8" spans="1:7" ht="27" customHeight="1">
      <c r="A8" s="33" t="s">
        <v>21</v>
      </c>
      <c r="B8" s="34"/>
      <c r="C8" s="34"/>
      <c r="D8" s="34"/>
      <c r="E8" s="34"/>
      <c r="F8" s="34"/>
      <c r="G8" s="35"/>
    </row>
    <row r="9" spans="1:7" ht="39" customHeight="1">
      <c r="A9" s="8" t="s">
        <v>22</v>
      </c>
      <c r="B9" s="9" t="s">
        <v>10</v>
      </c>
      <c r="C9" s="12">
        <v>30.14</v>
      </c>
      <c r="D9" s="11">
        <v>31.86</v>
      </c>
      <c r="E9" s="11">
        <v>31.98</v>
      </c>
      <c r="F9" s="13">
        <f>D9/C9*100</f>
        <v>105.70670205706702</v>
      </c>
      <c r="G9" s="14" t="s">
        <v>36</v>
      </c>
    </row>
    <row r="10" spans="1:7" ht="27" customHeight="1">
      <c r="A10" s="33" t="s">
        <v>20</v>
      </c>
      <c r="B10" s="34"/>
      <c r="C10" s="34"/>
      <c r="D10" s="34"/>
      <c r="E10" s="34"/>
      <c r="F10" s="34"/>
      <c r="G10" s="35"/>
    </row>
    <row r="11" spans="1:7" ht="63.75" customHeight="1">
      <c r="A11" s="8" t="s">
        <v>22</v>
      </c>
      <c r="B11" s="9" t="s">
        <v>10</v>
      </c>
      <c r="C11" s="12">
        <v>13.45</v>
      </c>
      <c r="D11" s="11">
        <v>13.78</v>
      </c>
      <c r="E11" s="11">
        <v>13.78</v>
      </c>
      <c r="F11" s="13">
        <f>D11/C11*100</f>
        <v>102.45353159851301</v>
      </c>
      <c r="G11" s="30" t="s">
        <v>42</v>
      </c>
    </row>
    <row r="12" spans="1:7" ht="27" customHeight="1">
      <c r="A12" s="33" t="s">
        <v>17</v>
      </c>
      <c r="B12" s="34"/>
      <c r="C12" s="34"/>
      <c r="D12" s="34"/>
      <c r="E12" s="34"/>
      <c r="F12" s="34"/>
      <c r="G12" s="35"/>
    </row>
    <row r="13" spans="1:7" ht="49.5" customHeight="1">
      <c r="A13" s="8" t="s">
        <v>27</v>
      </c>
      <c r="B13" s="9" t="s">
        <v>10</v>
      </c>
      <c r="C13" s="15">
        <v>10.55</v>
      </c>
      <c r="D13" s="11">
        <v>11.31</v>
      </c>
      <c r="E13" s="11">
        <v>11.54</v>
      </c>
      <c r="F13" s="13">
        <f>D13/C13*100</f>
        <v>107.20379146919431</v>
      </c>
      <c r="G13" s="14" t="s">
        <v>39</v>
      </c>
    </row>
    <row r="14" spans="1:7" ht="39.75" customHeight="1">
      <c r="A14" s="8" t="s">
        <v>28</v>
      </c>
      <c r="B14" s="9" t="s">
        <v>10</v>
      </c>
      <c r="C14" s="15">
        <v>19.89</v>
      </c>
      <c r="D14" s="11">
        <v>18.73</v>
      </c>
      <c r="E14" s="11">
        <v>18.73</v>
      </c>
      <c r="F14" s="13">
        <f>D14/C14*100</f>
        <v>94.16792357968828</v>
      </c>
      <c r="G14" s="14" t="s">
        <v>36</v>
      </c>
    </row>
    <row r="15" spans="1:7" ht="32.25" customHeight="1" hidden="1">
      <c r="A15" s="16" t="s">
        <v>8</v>
      </c>
      <c r="B15" s="9" t="s">
        <v>10</v>
      </c>
      <c r="C15" s="17">
        <f>SUM(C13:C14)</f>
        <v>30.44</v>
      </c>
      <c r="D15" s="17">
        <f>SUM(D13:D14)</f>
        <v>30.04</v>
      </c>
      <c r="E15" s="18"/>
      <c r="F15" s="18"/>
      <c r="G15" s="19"/>
    </row>
    <row r="16" spans="1:7" ht="27" customHeight="1">
      <c r="A16" s="33" t="s">
        <v>18</v>
      </c>
      <c r="B16" s="34"/>
      <c r="C16" s="34"/>
      <c r="D16" s="34"/>
      <c r="E16" s="34"/>
      <c r="F16" s="34"/>
      <c r="G16" s="35"/>
    </row>
    <row r="17" spans="1:7" ht="66" customHeight="1" hidden="1">
      <c r="A17" s="8" t="s">
        <v>27</v>
      </c>
      <c r="B17" s="9" t="s">
        <v>10</v>
      </c>
      <c r="C17" s="11">
        <v>10.55</v>
      </c>
      <c r="D17" s="11">
        <v>11.31</v>
      </c>
      <c r="E17" s="11"/>
      <c r="F17" s="13">
        <f>D17/C17*100</f>
        <v>107.20379146919431</v>
      </c>
      <c r="G17" s="14" t="s">
        <v>29</v>
      </c>
    </row>
    <row r="18" spans="1:7" ht="57" customHeight="1">
      <c r="A18" s="8" t="s">
        <v>14</v>
      </c>
      <c r="B18" s="9" t="s">
        <v>10</v>
      </c>
      <c r="C18" s="11">
        <v>11.86</v>
      </c>
      <c r="D18" s="5" t="s">
        <v>40</v>
      </c>
      <c r="E18" s="5" t="s">
        <v>40</v>
      </c>
      <c r="F18" s="13" t="e">
        <f>D18/C18*100</f>
        <v>#VALUE!</v>
      </c>
      <c r="G18" s="5"/>
    </row>
    <row r="19" spans="1:7" ht="43.5" customHeight="1">
      <c r="A19" s="32" t="s">
        <v>43</v>
      </c>
      <c r="B19" s="9" t="s">
        <v>10</v>
      </c>
      <c r="C19" s="17">
        <v>11.86</v>
      </c>
      <c r="D19" s="27">
        <v>11.86</v>
      </c>
      <c r="E19" s="27">
        <v>11.86</v>
      </c>
      <c r="F19" s="17"/>
      <c r="G19" s="31" t="s">
        <v>44</v>
      </c>
    </row>
    <row r="20" spans="1:7" ht="41.25" customHeight="1">
      <c r="A20" s="33" t="s">
        <v>19</v>
      </c>
      <c r="B20" s="34"/>
      <c r="C20" s="34"/>
      <c r="D20" s="34"/>
      <c r="E20" s="34"/>
      <c r="F20" s="34"/>
      <c r="G20" s="35"/>
    </row>
    <row r="21" spans="1:7" ht="19.5" customHeight="1">
      <c r="A21" s="20" t="s">
        <v>0</v>
      </c>
      <c r="B21" s="21" t="s">
        <v>12</v>
      </c>
      <c r="C21" s="22">
        <f>130/1.18</f>
        <v>110.16949152542374</v>
      </c>
      <c r="D21" s="23">
        <f>130/1.18</f>
        <v>110.16949152542374</v>
      </c>
      <c r="E21" s="23"/>
      <c r="F21" s="13"/>
      <c r="G21" s="36"/>
    </row>
    <row r="22" spans="1:7" ht="12.75">
      <c r="A22" s="20" t="s">
        <v>1</v>
      </c>
      <c r="B22" s="21" t="s">
        <v>13</v>
      </c>
      <c r="C22" s="22">
        <f>400/1.18</f>
        <v>338.98305084745766</v>
      </c>
      <c r="D22" s="23">
        <f>400/1.18</f>
        <v>338.98305084745766</v>
      </c>
      <c r="E22" s="23"/>
      <c r="F22" s="13"/>
      <c r="G22" s="36"/>
    </row>
    <row r="23" spans="1:7" ht="12.75">
      <c r="A23" s="20" t="s">
        <v>2</v>
      </c>
      <c r="B23" s="21" t="s">
        <v>13</v>
      </c>
      <c r="C23" s="22">
        <f>50/1.18</f>
        <v>42.37288135593221</v>
      </c>
      <c r="D23" s="23">
        <f>50/1.18</f>
        <v>42.37288135593221</v>
      </c>
      <c r="E23" s="23"/>
      <c r="F23" s="13"/>
      <c r="G23" s="36"/>
    </row>
    <row r="24" spans="1:7" ht="12.75">
      <c r="A24" s="20" t="s">
        <v>3</v>
      </c>
      <c r="B24" s="21" t="s">
        <v>13</v>
      </c>
      <c r="C24" s="22">
        <f>200/1.18</f>
        <v>169.49152542372883</v>
      </c>
      <c r="D24" s="23">
        <f>200/1.18</f>
        <v>169.49152542372883</v>
      </c>
      <c r="E24" s="23"/>
      <c r="F24" s="13"/>
      <c r="G24" s="36"/>
    </row>
    <row r="25" spans="1:7" ht="12.75">
      <c r="A25" s="20" t="s">
        <v>4</v>
      </c>
      <c r="B25" s="21" t="s">
        <v>13</v>
      </c>
      <c r="C25" s="22">
        <f>20/1.18</f>
        <v>16.949152542372882</v>
      </c>
      <c r="D25" s="23">
        <f>20/1.18</f>
        <v>16.949152542372882</v>
      </c>
      <c r="E25" s="23"/>
      <c r="F25" s="13"/>
      <c r="G25" s="36"/>
    </row>
    <row r="26" spans="1:7" ht="12.75">
      <c r="A26" s="20" t="s">
        <v>5</v>
      </c>
      <c r="B26" s="21" t="s">
        <v>12</v>
      </c>
      <c r="C26" s="22">
        <f>20/1.18</f>
        <v>16.949152542372882</v>
      </c>
      <c r="D26" s="23">
        <f>20/1.18</f>
        <v>16.949152542372882</v>
      </c>
      <c r="E26" s="23"/>
      <c r="F26" s="13"/>
      <c r="G26" s="36"/>
    </row>
    <row r="27" spans="1:7" ht="12.75">
      <c r="A27" s="20" t="s">
        <v>6</v>
      </c>
      <c r="B27" s="21" t="s">
        <v>12</v>
      </c>
      <c r="C27" s="22">
        <f>50/1.18</f>
        <v>42.37288135593221</v>
      </c>
      <c r="D27" s="23">
        <f>50/1.18</f>
        <v>42.37288135593221</v>
      </c>
      <c r="E27" s="23"/>
      <c r="F27" s="13"/>
      <c r="G27" s="36"/>
    </row>
    <row r="28" spans="1:7" ht="25.5">
      <c r="A28" s="24" t="s">
        <v>30</v>
      </c>
      <c r="B28" s="25" t="s">
        <v>31</v>
      </c>
      <c r="C28" s="26">
        <f>300/1.18</f>
        <v>254.23728813559325</v>
      </c>
      <c r="D28" s="27">
        <f>300/1.18</f>
        <v>254.23728813559325</v>
      </c>
      <c r="E28" s="27"/>
      <c r="F28" s="28"/>
      <c r="G28" s="36"/>
    </row>
    <row r="29" spans="1:7" ht="33" customHeight="1">
      <c r="A29" s="24" t="s">
        <v>32</v>
      </c>
      <c r="B29" s="25" t="s">
        <v>31</v>
      </c>
      <c r="C29" s="26">
        <f>600/1.18</f>
        <v>508.4745762711865</v>
      </c>
      <c r="D29" s="27">
        <f>600/1.18</f>
        <v>508.4745762711865</v>
      </c>
      <c r="E29" s="27"/>
      <c r="F29" s="28"/>
      <c r="G29" s="36"/>
    </row>
    <row r="30" spans="1:7" ht="24.75" customHeight="1">
      <c r="A30" s="24" t="s">
        <v>33</v>
      </c>
      <c r="B30" s="25" t="s">
        <v>31</v>
      </c>
      <c r="C30" s="26">
        <f>100/1.18</f>
        <v>84.74576271186442</v>
      </c>
      <c r="D30" s="27">
        <f>100/1.18</f>
        <v>84.74576271186442</v>
      </c>
      <c r="E30" s="27"/>
      <c r="F30" s="28"/>
      <c r="G30" s="36"/>
    </row>
    <row r="31" spans="1:7" ht="12.75">
      <c r="A31" s="29"/>
      <c r="B31" s="29"/>
      <c r="C31" s="29"/>
      <c r="D31" s="29"/>
      <c r="E31" s="29"/>
      <c r="F31" s="29"/>
      <c r="G31" s="29"/>
    </row>
  </sheetData>
  <sheetProtection/>
  <mergeCells count="13">
    <mergeCell ref="A12:G12"/>
    <mergeCell ref="A16:G16"/>
    <mergeCell ref="C4:E4"/>
    <mergeCell ref="A20:G20"/>
    <mergeCell ref="G21:G30"/>
    <mergeCell ref="A10:G10"/>
    <mergeCell ref="A8:G8"/>
    <mergeCell ref="A6:G6"/>
    <mergeCell ref="A2:G2"/>
    <mergeCell ref="B4:B5"/>
    <mergeCell ref="G4:G5"/>
    <mergeCell ref="A4:A5"/>
    <mergeCell ref="F4:F5"/>
  </mergeCells>
  <printOptions horizontalCentered="1"/>
  <pageMargins left="0.77" right="0.26" top="0.55" bottom="0.24" header="0.2362204724409449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Korableva</dc:creator>
  <cp:keywords/>
  <dc:description/>
  <cp:lastModifiedBy>user</cp:lastModifiedBy>
  <cp:lastPrinted>2013-07-04T05:04:25Z</cp:lastPrinted>
  <dcterms:created xsi:type="dcterms:W3CDTF">2009-04-01T06:26:51Z</dcterms:created>
  <dcterms:modified xsi:type="dcterms:W3CDTF">2014-06-17T07:17:49Z</dcterms:modified>
  <cp:category/>
  <cp:version/>
  <cp:contentType/>
  <cp:contentStatus/>
</cp:coreProperties>
</file>